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elinda UMSIDA\"/>
    </mc:Choice>
  </mc:AlternateContent>
  <xr:revisionPtr revIDLastSave="0" documentId="13_ncr:1_{1A9C2D86-F76E-45BE-9B38-B2FDE2CC7008}" xr6:coauthVersionLast="47" xr6:coauthVersionMax="47" xr10:uidLastSave="{00000000-0000-0000-0000-000000000000}"/>
  <bookViews>
    <workbookView xWindow="-120" yWindow="-120" windowWidth="20730" windowHeight="11160" firstSheet="4" activeTab="5" xr2:uid="{86EEF8C6-3FE1-4B9A-9242-025A7F2D1377}"/>
  </bookViews>
  <sheets>
    <sheet name="Baya Bahan Baku Langsung" sheetId="1" r:id="rId1"/>
    <sheet name="Biaya Tenaga Kerja Langsung" sheetId="2" r:id="rId2"/>
    <sheet name="Biaya Overhead Pabrik" sheetId="3" r:id="rId3"/>
    <sheet name="Biaya Pengiriman" sheetId="4" r:id="rId4"/>
    <sheet name="HASIL PERHITUNGAN" sheetId="5" r:id="rId5"/>
    <sheet name="Sheet3" sheetId="8" r:id="rId6"/>
    <sheet name="HARGA JUAL YANG DITERAPKAN" sheetId="6" r:id="rId7"/>
    <sheet name="Sheet2" sheetId="7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8" l="1"/>
  <c r="C9" i="8"/>
  <c r="C7" i="8"/>
  <c r="C4" i="8"/>
  <c r="C3" i="8"/>
  <c r="B6" i="8"/>
  <c r="B5" i="8"/>
  <c r="B4" i="8"/>
  <c r="B3" i="8"/>
  <c r="B7" i="8" s="1"/>
  <c r="B9" i="8" s="1"/>
  <c r="C3" i="7"/>
  <c r="B3" i="7"/>
  <c r="A3" i="7"/>
  <c r="B6" i="6"/>
  <c r="B10" i="5"/>
  <c r="B11" i="5" s="1"/>
  <c r="B8" i="6"/>
  <c r="B4" i="6"/>
  <c r="B6" i="5"/>
  <c r="H9" i="3"/>
  <c r="F9" i="3"/>
  <c r="H11" i="3" s="1"/>
  <c r="I23" i="3" s="1"/>
  <c r="I22" i="3"/>
  <c r="I21" i="3"/>
  <c r="I20" i="3"/>
  <c r="F21" i="3"/>
  <c r="F10" i="3"/>
  <c r="F8" i="3"/>
  <c r="F7" i="3"/>
  <c r="F6" i="3"/>
  <c r="H6" i="3" s="1"/>
  <c r="F5" i="3"/>
  <c r="F4" i="3"/>
  <c r="H4" i="3"/>
  <c r="H8" i="3"/>
  <c r="H5" i="4"/>
  <c r="H4" i="4"/>
  <c r="H3" i="4"/>
  <c r="H19" i="3"/>
  <c r="H18" i="3"/>
  <c r="F19" i="3"/>
  <c r="D3" i="2"/>
  <c r="F12" i="1"/>
  <c r="B3" i="5" s="1"/>
  <c r="H20" i="3"/>
  <c r="F20" i="3"/>
  <c r="F18" i="3"/>
  <c r="H10" i="3"/>
  <c r="H15" i="3"/>
  <c r="H16" i="3"/>
  <c r="H17" i="3"/>
  <c r="F17" i="3"/>
  <c r="F16" i="3"/>
  <c r="F15" i="3"/>
  <c r="F4" i="4"/>
  <c r="F3" i="4"/>
  <c r="F11" i="1"/>
  <c r="F10" i="1"/>
  <c r="F9" i="1"/>
  <c r="F8" i="1"/>
  <c r="H7" i="3"/>
  <c r="H5" i="3"/>
  <c r="D4" i="2"/>
  <c r="F7" i="1"/>
  <c r="F5" i="1"/>
  <c r="F6" i="1"/>
  <c r="F4" i="1"/>
  <c r="F3" i="1"/>
  <c r="I19" i="3" l="1"/>
  <c r="D5" i="2"/>
  <c r="B4" i="5" s="1"/>
  <c r="I16" i="3"/>
  <c r="I17" i="3"/>
  <c r="I18" i="3"/>
  <c r="I15" i="3"/>
  <c r="B5" i="5" l="1"/>
  <c r="B7" i="5" s="1"/>
  <c r="B9" i="5" s="1"/>
</calcChain>
</file>

<file path=xl/sharedStrings.xml><?xml version="1.0" encoding="utf-8"?>
<sst xmlns="http://schemas.openxmlformats.org/spreadsheetml/2006/main" count="142" uniqueCount="77">
  <si>
    <t>Biaya Bahan Baku Langsung</t>
  </si>
  <si>
    <t>NO</t>
  </si>
  <si>
    <t>Jumlah</t>
  </si>
  <si>
    <t>Harga</t>
  </si>
  <si>
    <t>Satuan</t>
  </si>
  <si>
    <t>Kg</t>
  </si>
  <si>
    <t>Nama Barang</t>
  </si>
  <si>
    <t>Daging Sapi</t>
  </si>
  <si>
    <t>Total</t>
  </si>
  <si>
    <t>kg</t>
  </si>
  <si>
    <t>Tepung</t>
  </si>
  <si>
    <t>Bawang Putih</t>
  </si>
  <si>
    <t>Merica</t>
  </si>
  <si>
    <t>Biaya Tenaga Kerja Langsung</t>
  </si>
  <si>
    <t>Karyawan 1</t>
  </si>
  <si>
    <t>Gaji/bulan</t>
  </si>
  <si>
    <t>Gaji Perhari (26 hari kerja)</t>
  </si>
  <si>
    <t>Biaya Overhead Pabrik</t>
  </si>
  <si>
    <t>Biaya Selep</t>
  </si>
  <si>
    <t>Botol</t>
  </si>
  <si>
    <t xml:space="preserve"> Saus Pedas</t>
  </si>
  <si>
    <t>Kecap Manis</t>
  </si>
  <si>
    <t xml:space="preserve">Refil </t>
  </si>
  <si>
    <t>Saus Tomat</t>
  </si>
  <si>
    <t>Cabai Rawit</t>
  </si>
  <si>
    <t>Bawang Putih Goreng</t>
  </si>
  <si>
    <t>Kulit Pangsit</t>
  </si>
  <si>
    <t>Bihun Jagung</t>
  </si>
  <si>
    <t>Sayur Kol</t>
  </si>
  <si>
    <t>Bawang Merah Goreng</t>
  </si>
  <si>
    <t>Karyawan 2</t>
  </si>
  <si>
    <t>Biaya Bahan Baku Tidak Langsung</t>
  </si>
  <si>
    <t>Liter</t>
  </si>
  <si>
    <t>Bahan Bakar Kendaraan</t>
  </si>
  <si>
    <t>Biaya Pengiriman</t>
  </si>
  <si>
    <t>Gas Elpiji</t>
  </si>
  <si>
    <t>Biaya Penyusutan</t>
  </si>
  <si>
    <t>Item</t>
  </si>
  <si>
    <t>Harga Perolehan</t>
  </si>
  <si>
    <t>Satuan/hari</t>
  </si>
  <si>
    <t>Kompor Gas</t>
  </si>
  <si>
    <t>Masa Manfaat</t>
  </si>
  <si>
    <t>3 Tahun</t>
  </si>
  <si>
    <t>2 Tahun</t>
  </si>
  <si>
    <t>Panci Besar</t>
  </si>
  <si>
    <t>Set</t>
  </si>
  <si>
    <t>Panci Tanggung</t>
  </si>
  <si>
    <t>2Tahun</t>
  </si>
  <si>
    <t>Listrik</t>
  </si>
  <si>
    <t>Penggunaan (Hari)</t>
  </si>
  <si>
    <t>Biaya</t>
  </si>
  <si>
    <t>Biaya penyusuta lainya</t>
  </si>
  <si>
    <t>1Tahun</t>
  </si>
  <si>
    <t>TOTAL</t>
  </si>
  <si>
    <t>Jumah Biaya</t>
  </si>
  <si>
    <t>Sewa Kontrak</t>
  </si>
  <si>
    <t>Tahun</t>
  </si>
  <si>
    <t>Mngkok, sendok dan gelas</t>
  </si>
  <si>
    <t>Penggunaan Selama (Hari)</t>
  </si>
  <si>
    <t>Biaya Pengriman Bahan Baku</t>
  </si>
  <si>
    <t>Total Hasil Perhitungan Biaya</t>
  </si>
  <si>
    <t>TOTAL BIAYA OVERHEAD</t>
  </si>
  <si>
    <t>Total Porsi Yang dihasilkan/Hari</t>
  </si>
  <si>
    <t>Modal yang dikeluarkan/Porsi</t>
  </si>
  <si>
    <t>Keuntungan yang diharapkan 30%</t>
  </si>
  <si>
    <t>LPG/3kg</t>
  </si>
  <si>
    <t>Plastik</t>
  </si>
  <si>
    <t>1 Bulan</t>
  </si>
  <si>
    <t>Harga Jual Kedai Bakso 5758</t>
  </si>
  <si>
    <t>keuntungan</t>
  </si>
  <si>
    <t>Harga Jual Target Costing</t>
  </si>
  <si>
    <t>Harga jual berdasarkan target costing</t>
  </si>
  <si>
    <t>Harga jual Kedai 5758</t>
  </si>
  <si>
    <t>Selisih</t>
  </si>
  <si>
    <t>Target Costing</t>
  </si>
  <si>
    <t>Kedai 5758</t>
  </si>
  <si>
    <t>selisih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</si>
</sst>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4">
    <xf numFmtId="0" fontId="0" fillId="0" borderId="0" xfId="0"/>
    <xf numFmtId="41" fontId="0" fillId="0" borderId="0" xfId="1" applyFont="1"/>
    <xf numFmtId="41" fontId="0" fillId="0" borderId="0" xfId="0" applyNumberFormat="1"/>
    <xf numFmtId="164" fontId="0" fillId="0" borderId="0" xfId="0" applyNumberFormat="1"/>
    <xf numFmtId="2" fontId="0" fillId="0" borderId="0" xfId="0" applyNumberFormat="1"/>
    <xf numFmtId="0" fontId="0" fillId="0" borderId="1" xfId="0" applyBorder="1"/>
    <xf numFmtId="41" fontId="0" fillId="0" borderId="1" xfId="0" applyNumberFormat="1" applyBorder="1"/>
    <xf numFmtId="0" fontId="2" fillId="0" borderId="1" xfId="0" applyFont="1" applyBorder="1"/>
    <xf numFmtId="41" fontId="2" fillId="0" borderId="1" xfId="0" applyNumberFormat="1" applyFont="1" applyBorder="1"/>
    <xf numFmtId="0" fontId="0" fillId="0" borderId="2" xfId="0" applyBorder="1"/>
    <xf numFmtId="0" fontId="0" fillId="0" borderId="0" xfId="0" applyAlignment="1">
      <alignment horizontal="center"/>
    </xf>
    <xf numFmtId="0" fontId="0" fillId="0" borderId="2" xfId="0" applyFill="1" applyBorder="1"/>
    <xf numFmtId="0" fontId="0" fillId="0" borderId="4" xfId="0" applyBorder="1" applyAlignment="1">
      <alignment horizontal="center"/>
    </xf>
    <xf numFmtId="41" fontId="0" fillId="0" borderId="3" xfId="0" applyNumberForma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2B8AE-BD31-4D51-86E2-593FBC15CCAD}">
  <dimension ref="A1:G12"/>
  <sheetViews>
    <sheetView workbookViewId="0">
      <selection activeCell="G14" sqref="G14"/>
    </sheetView>
  </sheetViews>
  <sheetFormatPr defaultRowHeight="15" x14ac:dyDescent="0.25"/>
  <cols>
    <col min="4" max="4" width="21.7109375" customWidth="1"/>
    <col min="5" max="5" width="9.28515625" style="1" bestFit="1" customWidth="1"/>
    <col min="6" max="6" width="10.5703125" style="1" bestFit="1" customWidth="1"/>
  </cols>
  <sheetData>
    <row r="1" spans="1:7" x14ac:dyDescent="0.25">
      <c r="A1" t="s">
        <v>0</v>
      </c>
    </row>
    <row r="2" spans="1:7" x14ac:dyDescent="0.25">
      <c r="A2" t="s">
        <v>1</v>
      </c>
      <c r="B2" t="s">
        <v>2</v>
      </c>
      <c r="C2" t="s">
        <v>4</v>
      </c>
      <c r="D2" t="s">
        <v>6</v>
      </c>
      <c r="E2" s="1" t="s">
        <v>3</v>
      </c>
      <c r="F2" t="s">
        <v>2</v>
      </c>
    </row>
    <row r="3" spans="1:7" x14ac:dyDescent="0.25">
      <c r="A3">
        <v>1</v>
      </c>
      <c r="B3">
        <v>25</v>
      </c>
      <c r="C3" t="s">
        <v>5</v>
      </c>
      <c r="D3" t="s">
        <v>7</v>
      </c>
      <c r="E3" s="1">
        <v>110000</v>
      </c>
      <c r="F3" s="1">
        <f>E3*B3</f>
        <v>2750000</v>
      </c>
    </row>
    <row r="4" spans="1:7" x14ac:dyDescent="0.25">
      <c r="A4">
        <v>2</v>
      </c>
      <c r="B4">
        <v>12.5</v>
      </c>
      <c r="C4" t="s">
        <v>9</v>
      </c>
      <c r="D4" t="s">
        <v>10</v>
      </c>
      <c r="E4" s="1">
        <v>9000</v>
      </c>
      <c r="F4" s="1">
        <f>E4*B4</f>
        <v>112500</v>
      </c>
    </row>
    <row r="5" spans="1:7" x14ac:dyDescent="0.25">
      <c r="A5">
        <v>3</v>
      </c>
      <c r="B5" s="3">
        <v>0.5</v>
      </c>
      <c r="C5" t="s">
        <v>9</v>
      </c>
      <c r="D5" t="s">
        <v>11</v>
      </c>
      <c r="E5" s="1">
        <v>18000</v>
      </c>
      <c r="F5" s="1">
        <f t="shared" ref="F5:F11" si="0">E5*B5</f>
        <v>9000</v>
      </c>
    </row>
    <row r="6" spans="1:7" x14ac:dyDescent="0.25">
      <c r="A6">
        <v>4</v>
      </c>
      <c r="B6">
        <v>0.25</v>
      </c>
      <c r="C6" t="s">
        <v>9</v>
      </c>
      <c r="D6" t="s">
        <v>12</v>
      </c>
      <c r="E6" s="1">
        <v>15000</v>
      </c>
      <c r="F6" s="1">
        <f t="shared" si="0"/>
        <v>3750</v>
      </c>
      <c r="G6" s="2"/>
    </row>
    <row r="7" spans="1:7" x14ac:dyDescent="0.25">
      <c r="A7">
        <v>5</v>
      </c>
      <c r="B7" s="4">
        <v>0.25</v>
      </c>
      <c r="C7" t="s">
        <v>9</v>
      </c>
      <c r="D7" t="s">
        <v>25</v>
      </c>
      <c r="E7" s="1">
        <v>20000</v>
      </c>
      <c r="F7" s="1">
        <f t="shared" si="0"/>
        <v>5000</v>
      </c>
    </row>
    <row r="8" spans="1:7" x14ac:dyDescent="0.25">
      <c r="A8">
        <v>6</v>
      </c>
      <c r="B8">
        <v>5</v>
      </c>
      <c r="C8" t="s">
        <v>5</v>
      </c>
      <c r="D8" t="s">
        <v>26</v>
      </c>
      <c r="E8" s="1">
        <v>11000</v>
      </c>
      <c r="F8" s="1">
        <f t="shared" si="0"/>
        <v>55000</v>
      </c>
    </row>
    <row r="9" spans="1:7" x14ac:dyDescent="0.25">
      <c r="A9">
        <v>7</v>
      </c>
      <c r="B9">
        <v>10</v>
      </c>
      <c r="C9" t="s">
        <v>5</v>
      </c>
      <c r="D9" t="s">
        <v>27</v>
      </c>
      <c r="E9" s="1">
        <v>8000</v>
      </c>
      <c r="F9" s="1">
        <f t="shared" si="0"/>
        <v>80000</v>
      </c>
    </row>
    <row r="10" spans="1:7" x14ac:dyDescent="0.25">
      <c r="A10">
        <v>8</v>
      </c>
      <c r="B10">
        <v>5</v>
      </c>
      <c r="C10" t="s">
        <v>5</v>
      </c>
      <c r="D10" t="s">
        <v>28</v>
      </c>
      <c r="E10" s="1">
        <v>8000</v>
      </c>
      <c r="F10" s="1">
        <f t="shared" si="0"/>
        <v>40000</v>
      </c>
    </row>
    <row r="11" spans="1:7" x14ac:dyDescent="0.25">
      <c r="A11">
        <v>9</v>
      </c>
      <c r="B11">
        <v>4</v>
      </c>
      <c r="C11" t="s">
        <v>5</v>
      </c>
      <c r="D11" t="s">
        <v>29</v>
      </c>
      <c r="E11" s="1">
        <v>40000</v>
      </c>
      <c r="F11" s="1">
        <f t="shared" si="0"/>
        <v>160000</v>
      </c>
    </row>
    <row r="12" spans="1:7" x14ac:dyDescent="0.25">
      <c r="A12" s="10" t="s">
        <v>8</v>
      </c>
      <c r="B12" s="10"/>
      <c r="C12" s="10"/>
      <c r="D12" s="10"/>
      <c r="E12" s="10"/>
      <c r="F12" s="1">
        <f>SUM(F3:F11)</f>
        <v>3215250</v>
      </c>
    </row>
  </sheetData>
  <mergeCells count="1">
    <mergeCell ref="A12:E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DB2E1-AC4B-44A2-8535-EC80DCBECE8A}">
  <dimension ref="A1:F5"/>
  <sheetViews>
    <sheetView workbookViewId="0">
      <selection activeCell="A2" sqref="A2:D5"/>
    </sheetView>
  </sheetViews>
  <sheetFormatPr defaultRowHeight="15" x14ac:dyDescent="0.25"/>
  <cols>
    <col min="1" max="1" width="10.5703125" bestFit="1" customWidth="1"/>
    <col min="2" max="2" width="12.7109375" customWidth="1"/>
    <col min="3" max="3" width="13.140625" customWidth="1"/>
    <col min="4" max="4" width="26" customWidth="1"/>
  </cols>
  <sheetData>
    <row r="1" spans="1:6" x14ac:dyDescent="0.25">
      <c r="A1" s="1" t="s">
        <v>13</v>
      </c>
      <c r="B1" s="2"/>
    </row>
    <row r="2" spans="1:6" x14ac:dyDescent="0.25">
      <c r="A2" t="s">
        <v>1</v>
      </c>
      <c r="B2" t="s">
        <v>4</v>
      </c>
      <c r="C2" t="s">
        <v>15</v>
      </c>
      <c r="D2" t="s">
        <v>16</v>
      </c>
      <c r="E2" s="1"/>
      <c r="F2" s="1"/>
    </row>
    <row r="3" spans="1:6" x14ac:dyDescent="0.25">
      <c r="A3">
        <v>1</v>
      </c>
      <c r="B3" t="s">
        <v>14</v>
      </c>
      <c r="C3" s="1">
        <v>1500000</v>
      </c>
      <c r="D3" s="2">
        <f>C3/26</f>
        <v>57692.307692307695</v>
      </c>
    </row>
    <row r="4" spans="1:6" x14ac:dyDescent="0.25">
      <c r="A4">
        <v>2</v>
      </c>
      <c r="B4" t="s">
        <v>30</v>
      </c>
      <c r="C4" s="1">
        <v>700000</v>
      </c>
      <c r="D4" s="2">
        <f>C4/26</f>
        <v>26923.076923076922</v>
      </c>
    </row>
    <row r="5" spans="1:6" x14ac:dyDescent="0.25">
      <c r="A5" s="10" t="s">
        <v>8</v>
      </c>
      <c r="B5" s="10"/>
      <c r="C5" s="10"/>
      <c r="D5" s="2">
        <f>SUM(D3:D4)</f>
        <v>84615.384615384624</v>
      </c>
    </row>
  </sheetData>
  <mergeCells count="1"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CFBC9-0D41-4347-AC23-9D0A255C5601}">
  <dimension ref="A1:I23"/>
  <sheetViews>
    <sheetView zoomScale="55" zoomScaleNormal="55" workbookViewId="0">
      <selection activeCell="I23" sqref="I23"/>
    </sheetView>
  </sheetViews>
  <sheetFormatPr defaultRowHeight="15" x14ac:dyDescent="0.25"/>
  <cols>
    <col min="3" max="3" width="11.140625" bestFit="1" customWidth="1"/>
    <col min="4" max="4" width="23.7109375" customWidth="1"/>
    <col min="5" max="6" width="19.42578125" customWidth="1"/>
    <col min="7" max="7" width="19" customWidth="1"/>
    <col min="8" max="8" width="23.7109375" customWidth="1"/>
    <col min="9" max="9" width="21.85546875" customWidth="1"/>
  </cols>
  <sheetData>
    <row r="1" spans="1:9" x14ac:dyDescent="0.25">
      <c r="A1" t="s">
        <v>17</v>
      </c>
    </row>
    <row r="2" spans="1:9" x14ac:dyDescent="0.25">
      <c r="A2" t="s">
        <v>31</v>
      </c>
    </row>
    <row r="3" spans="1:9" x14ac:dyDescent="0.25">
      <c r="A3" t="s">
        <v>1</v>
      </c>
      <c r="B3" t="s">
        <v>2</v>
      </c>
      <c r="C3" t="s">
        <v>4</v>
      </c>
      <c r="D3" t="s">
        <v>6</v>
      </c>
      <c r="E3" s="1" t="s">
        <v>3</v>
      </c>
      <c r="F3" t="s">
        <v>2</v>
      </c>
      <c r="G3" t="s">
        <v>49</v>
      </c>
      <c r="H3" t="s">
        <v>54</v>
      </c>
    </row>
    <row r="4" spans="1:9" x14ac:dyDescent="0.25">
      <c r="A4">
        <v>1</v>
      </c>
      <c r="B4">
        <v>7</v>
      </c>
      <c r="C4" t="s">
        <v>19</v>
      </c>
      <c r="D4" t="s">
        <v>20</v>
      </c>
      <c r="E4">
        <v>9000</v>
      </c>
      <c r="F4" s="1">
        <f t="shared" ref="F4:F10" si="0">E4*B4</f>
        <v>63000</v>
      </c>
      <c r="G4">
        <v>2</v>
      </c>
      <c r="H4" s="2">
        <f>F4/G4</f>
        <v>31500</v>
      </c>
    </row>
    <row r="5" spans="1:9" x14ac:dyDescent="0.25">
      <c r="A5">
        <v>2</v>
      </c>
      <c r="B5">
        <v>7</v>
      </c>
      <c r="C5" t="s">
        <v>19</v>
      </c>
      <c r="D5" t="s">
        <v>21</v>
      </c>
      <c r="E5">
        <v>11000</v>
      </c>
      <c r="F5" s="1">
        <f t="shared" si="0"/>
        <v>77000</v>
      </c>
      <c r="G5">
        <v>2</v>
      </c>
      <c r="H5" s="2">
        <f t="shared" ref="H5:H10" si="1">F5/G5</f>
        <v>38500</v>
      </c>
    </row>
    <row r="6" spans="1:9" x14ac:dyDescent="0.25">
      <c r="A6">
        <v>3</v>
      </c>
      <c r="B6">
        <v>10</v>
      </c>
      <c r="C6" t="s">
        <v>22</v>
      </c>
      <c r="D6" t="s">
        <v>23</v>
      </c>
      <c r="E6">
        <v>6000</v>
      </c>
      <c r="F6" s="1">
        <f t="shared" si="0"/>
        <v>60000</v>
      </c>
      <c r="G6">
        <v>4</v>
      </c>
      <c r="H6" s="2">
        <f t="shared" si="1"/>
        <v>15000</v>
      </c>
    </row>
    <row r="7" spans="1:9" x14ac:dyDescent="0.25">
      <c r="A7">
        <v>4</v>
      </c>
      <c r="B7">
        <v>10</v>
      </c>
      <c r="C7" t="s">
        <v>5</v>
      </c>
      <c r="D7" t="s">
        <v>24</v>
      </c>
      <c r="E7">
        <v>22000</v>
      </c>
      <c r="F7" s="1">
        <f t="shared" si="0"/>
        <v>220000</v>
      </c>
      <c r="G7">
        <v>5</v>
      </c>
      <c r="H7" s="2">
        <f t="shared" si="1"/>
        <v>44000</v>
      </c>
    </row>
    <row r="8" spans="1:9" x14ac:dyDescent="0.25">
      <c r="A8">
        <v>5</v>
      </c>
      <c r="B8">
        <v>1</v>
      </c>
      <c r="C8" t="s">
        <v>18</v>
      </c>
      <c r="D8" t="s">
        <v>18</v>
      </c>
      <c r="E8" s="1">
        <v>25000</v>
      </c>
      <c r="F8" s="1">
        <f t="shared" si="0"/>
        <v>25000</v>
      </c>
      <c r="G8">
        <v>1</v>
      </c>
      <c r="H8" s="2">
        <f>F8/G8</f>
        <v>25000</v>
      </c>
    </row>
    <row r="9" spans="1:9" x14ac:dyDescent="0.25">
      <c r="A9">
        <v>6</v>
      </c>
      <c r="B9">
        <v>6</v>
      </c>
      <c r="C9" t="s">
        <v>65</v>
      </c>
      <c r="D9" t="s">
        <v>35</v>
      </c>
      <c r="E9">
        <v>18000</v>
      </c>
      <c r="F9" s="1">
        <f t="shared" si="0"/>
        <v>108000</v>
      </c>
      <c r="G9">
        <v>2</v>
      </c>
      <c r="H9" s="2">
        <f>F9/G9</f>
        <v>54000</v>
      </c>
    </row>
    <row r="10" spans="1:9" x14ac:dyDescent="0.25">
      <c r="A10">
        <v>7</v>
      </c>
      <c r="B10">
        <v>1</v>
      </c>
      <c r="C10" t="s">
        <v>37</v>
      </c>
      <c r="D10" t="s">
        <v>48</v>
      </c>
      <c r="E10">
        <v>300000</v>
      </c>
      <c r="F10" s="1">
        <f t="shared" si="0"/>
        <v>300000</v>
      </c>
      <c r="G10">
        <v>25</v>
      </c>
      <c r="H10" s="2">
        <f t="shared" si="1"/>
        <v>12000</v>
      </c>
    </row>
    <row r="11" spans="1:9" x14ac:dyDescent="0.25">
      <c r="A11" s="10" t="s">
        <v>53</v>
      </c>
      <c r="B11" s="10"/>
      <c r="C11" s="10"/>
      <c r="D11" s="10"/>
      <c r="E11" s="10"/>
      <c r="F11" s="10"/>
      <c r="G11" s="10"/>
      <c r="H11" s="2">
        <f>SUM(H4:H10)</f>
        <v>220000</v>
      </c>
    </row>
    <row r="13" spans="1:9" x14ac:dyDescent="0.25">
      <c r="A13" t="s">
        <v>36</v>
      </c>
    </row>
    <row r="14" spans="1:9" x14ac:dyDescent="0.25">
      <c r="A14" t="s">
        <v>1</v>
      </c>
      <c r="B14" t="s">
        <v>2</v>
      </c>
      <c r="C14" t="s">
        <v>4</v>
      </c>
      <c r="D14" t="s">
        <v>6</v>
      </c>
      <c r="E14" s="1" t="s">
        <v>38</v>
      </c>
      <c r="F14" s="1" t="s">
        <v>8</v>
      </c>
      <c r="G14" t="s">
        <v>41</v>
      </c>
      <c r="H14" t="s">
        <v>39</v>
      </c>
      <c r="I14" t="s">
        <v>36</v>
      </c>
    </row>
    <row r="15" spans="1:9" x14ac:dyDescent="0.25">
      <c r="A15">
        <v>1</v>
      </c>
      <c r="B15">
        <v>4</v>
      </c>
      <c r="C15" t="s">
        <v>37</v>
      </c>
      <c r="D15" t="s">
        <v>40</v>
      </c>
      <c r="E15" s="1">
        <v>250000</v>
      </c>
      <c r="F15" s="1">
        <f t="shared" ref="F15:F21" si="2">E15*B15</f>
        <v>1000000</v>
      </c>
      <c r="G15" s="1" t="s">
        <v>43</v>
      </c>
      <c r="H15">
        <f>365*2</f>
        <v>730</v>
      </c>
      <c r="I15" s="2">
        <f t="shared" ref="I15:I19" si="3">F15/H15</f>
        <v>1369.8630136986301</v>
      </c>
    </row>
    <row r="16" spans="1:9" x14ac:dyDescent="0.25">
      <c r="A16">
        <v>2</v>
      </c>
      <c r="B16">
        <v>4</v>
      </c>
      <c r="C16" t="s">
        <v>37</v>
      </c>
      <c r="D16" t="s">
        <v>44</v>
      </c>
      <c r="E16" s="1">
        <v>200000</v>
      </c>
      <c r="F16" s="1">
        <f t="shared" si="2"/>
        <v>800000</v>
      </c>
      <c r="G16" s="1" t="s">
        <v>43</v>
      </c>
      <c r="H16">
        <f>365*2</f>
        <v>730</v>
      </c>
      <c r="I16" s="2">
        <f t="shared" si="3"/>
        <v>1095.8904109589041</v>
      </c>
    </row>
    <row r="17" spans="1:9" x14ac:dyDescent="0.25">
      <c r="A17">
        <v>3</v>
      </c>
      <c r="B17">
        <v>100</v>
      </c>
      <c r="C17" t="s">
        <v>45</v>
      </c>
      <c r="D17" t="s">
        <v>57</v>
      </c>
      <c r="E17" s="1">
        <v>5000</v>
      </c>
      <c r="F17" s="1">
        <f t="shared" si="2"/>
        <v>500000</v>
      </c>
      <c r="G17" s="1" t="s">
        <v>42</v>
      </c>
      <c r="H17">
        <f>365*3</f>
        <v>1095</v>
      </c>
      <c r="I17" s="2">
        <f t="shared" si="3"/>
        <v>456.62100456621005</v>
      </c>
    </row>
    <row r="18" spans="1:9" x14ac:dyDescent="0.25">
      <c r="A18">
        <v>4</v>
      </c>
      <c r="B18">
        <v>7</v>
      </c>
      <c r="C18" t="s">
        <v>37</v>
      </c>
      <c r="D18" t="s">
        <v>46</v>
      </c>
      <c r="E18" s="1">
        <v>100000</v>
      </c>
      <c r="F18" s="1">
        <f t="shared" si="2"/>
        <v>700000</v>
      </c>
      <c r="G18" s="1" t="s">
        <v>43</v>
      </c>
      <c r="H18">
        <f>365*2</f>
        <v>730</v>
      </c>
      <c r="I18" s="2">
        <f t="shared" si="3"/>
        <v>958.90410958904113</v>
      </c>
    </row>
    <row r="19" spans="1:9" x14ac:dyDescent="0.25">
      <c r="A19">
        <v>5</v>
      </c>
      <c r="B19">
        <v>1</v>
      </c>
      <c r="C19" t="s">
        <v>56</v>
      </c>
      <c r="D19" t="s">
        <v>55</v>
      </c>
      <c r="E19" s="1">
        <v>1000000</v>
      </c>
      <c r="F19" s="1">
        <f t="shared" si="2"/>
        <v>1000000</v>
      </c>
      <c r="G19" s="1" t="s">
        <v>47</v>
      </c>
      <c r="H19">
        <f>365</f>
        <v>365</v>
      </c>
      <c r="I19" s="2">
        <f t="shared" si="3"/>
        <v>2739.7260273972602</v>
      </c>
    </row>
    <row r="20" spans="1:9" x14ac:dyDescent="0.25">
      <c r="A20">
        <v>6</v>
      </c>
      <c r="B20">
        <v>1</v>
      </c>
      <c r="C20" t="s">
        <v>37</v>
      </c>
      <c r="D20" t="s">
        <v>51</v>
      </c>
      <c r="E20" s="1">
        <v>200000</v>
      </c>
      <c r="F20" s="1">
        <f t="shared" si="2"/>
        <v>200000</v>
      </c>
      <c r="G20" s="1" t="s">
        <v>52</v>
      </c>
      <c r="H20">
        <f>365*1</f>
        <v>365</v>
      </c>
      <c r="I20" s="2">
        <f>F20/H20</f>
        <v>547.94520547945206</v>
      </c>
    </row>
    <row r="21" spans="1:9" x14ac:dyDescent="0.25">
      <c r="A21">
        <v>7</v>
      </c>
      <c r="B21">
        <v>1</v>
      </c>
      <c r="C21" t="s">
        <v>37</v>
      </c>
      <c r="D21" t="s">
        <v>66</v>
      </c>
      <c r="E21" s="1">
        <v>200000</v>
      </c>
      <c r="F21" s="1">
        <f t="shared" si="2"/>
        <v>200000</v>
      </c>
      <c r="G21" s="1" t="s">
        <v>67</v>
      </c>
      <c r="H21">
        <v>30</v>
      </c>
      <c r="I21" s="2">
        <f>F21/H21</f>
        <v>6666.666666666667</v>
      </c>
    </row>
    <row r="22" spans="1:9" x14ac:dyDescent="0.25">
      <c r="A22" s="10" t="s">
        <v>53</v>
      </c>
      <c r="B22" s="10"/>
      <c r="C22" s="10"/>
      <c r="D22" s="10"/>
      <c r="E22" s="10"/>
      <c r="F22" s="10"/>
      <c r="G22" s="10"/>
      <c r="H22" s="10"/>
      <c r="I22" s="2">
        <f>SUM(I15:I21)</f>
        <v>13835.616438356165</v>
      </c>
    </row>
    <row r="23" spans="1:9" x14ac:dyDescent="0.25">
      <c r="A23" s="10" t="s">
        <v>61</v>
      </c>
      <c r="B23" s="10"/>
      <c r="C23" s="10"/>
      <c r="D23" s="10"/>
      <c r="E23" s="10"/>
      <c r="F23" s="10"/>
      <c r="G23" s="10"/>
      <c r="H23" s="10"/>
      <c r="I23" s="2">
        <f>H11+I22</f>
        <v>233835.61643835617</v>
      </c>
    </row>
  </sheetData>
  <mergeCells count="3">
    <mergeCell ref="A11:G11"/>
    <mergeCell ref="A22:H22"/>
    <mergeCell ref="A23:H23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C4F59-3235-404F-8102-C72B564FBB86}">
  <dimension ref="A1:H5"/>
  <sheetViews>
    <sheetView zoomScale="85" zoomScaleNormal="85" workbookViewId="0">
      <selection activeCell="A2" sqref="A2:H5"/>
    </sheetView>
  </sheetViews>
  <sheetFormatPr defaultRowHeight="15" x14ac:dyDescent="0.25"/>
  <cols>
    <col min="3" max="3" width="17.85546875" customWidth="1"/>
    <col min="4" max="4" width="18.42578125" customWidth="1"/>
    <col min="7" max="7" width="19.42578125" customWidth="1"/>
  </cols>
  <sheetData>
    <row r="1" spans="1:8" x14ac:dyDescent="0.25">
      <c r="A1" t="s">
        <v>34</v>
      </c>
    </row>
    <row r="2" spans="1:8" x14ac:dyDescent="0.25">
      <c r="A2" t="s">
        <v>1</v>
      </c>
      <c r="B2" t="s">
        <v>2</v>
      </c>
      <c r="C2" t="s">
        <v>4</v>
      </c>
      <c r="D2" t="s">
        <v>6</v>
      </c>
      <c r="E2" s="1" t="s">
        <v>3</v>
      </c>
      <c r="F2" t="s">
        <v>2</v>
      </c>
      <c r="G2" t="s">
        <v>58</v>
      </c>
      <c r="H2" t="s">
        <v>8</v>
      </c>
    </row>
    <row r="3" spans="1:8" x14ac:dyDescent="0.25">
      <c r="A3">
        <v>1</v>
      </c>
      <c r="B3">
        <v>1</v>
      </c>
      <c r="C3" t="s">
        <v>50</v>
      </c>
      <c r="D3" t="s">
        <v>59</v>
      </c>
      <c r="E3" s="1">
        <v>15000</v>
      </c>
      <c r="F3" s="1">
        <f>E3*B3</f>
        <v>15000</v>
      </c>
      <c r="G3">
        <v>1</v>
      </c>
      <c r="H3" s="2">
        <f>F3/G3</f>
        <v>15000</v>
      </c>
    </row>
    <row r="4" spans="1:8" x14ac:dyDescent="0.25">
      <c r="A4">
        <v>2</v>
      </c>
      <c r="B4">
        <v>2</v>
      </c>
      <c r="C4" t="s">
        <v>32</v>
      </c>
      <c r="D4" t="s">
        <v>33</v>
      </c>
      <c r="E4">
        <v>20000</v>
      </c>
      <c r="F4" s="1">
        <f>E4*B4</f>
        <v>40000</v>
      </c>
      <c r="G4">
        <v>3</v>
      </c>
      <c r="H4" s="2">
        <f>F4/G4</f>
        <v>13333.333333333334</v>
      </c>
    </row>
    <row r="5" spans="1:8" x14ac:dyDescent="0.25">
      <c r="A5" s="10" t="s">
        <v>53</v>
      </c>
      <c r="B5" s="10"/>
      <c r="C5" s="10"/>
      <c r="D5" s="10"/>
      <c r="E5" s="10"/>
      <c r="F5" s="10"/>
      <c r="G5" s="10"/>
      <c r="H5" s="2">
        <f>SUM(H3:H4)</f>
        <v>28333.333333333336</v>
      </c>
    </row>
  </sheetData>
  <mergeCells count="1">
    <mergeCell ref="A5:G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2550E-8F85-48F1-A319-338E8D4195EB}">
  <dimension ref="A2:C11"/>
  <sheetViews>
    <sheetView workbookViewId="0">
      <selection activeCell="A2" sqref="A2:B11"/>
    </sheetView>
  </sheetViews>
  <sheetFormatPr defaultRowHeight="15" x14ac:dyDescent="0.25"/>
  <cols>
    <col min="1" max="1" width="30.140625" customWidth="1"/>
    <col min="2" max="2" width="15.28515625" customWidth="1"/>
  </cols>
  <sheetData>
    <row r="2" spans="1:3" x14ac:dyDescent="0.25">
      <c r="A2" s="5" t="s">
        <v>60</v>
      </c>
      <c r="B2" s="5" t="s">
        <v>2</v>
      </c>
    </row>
    <row r="3" spans="1:3" x14ac:dyDescent="0.25">
      <c r="A3" s="5" t="s">
        <v>0</v>
      </c>
      <c r="B3" s="6">
        <f>'Baya Bahan Baku Langsung'!F12</f>
        <v>3215250</v>
      </c>
    </row>
    <row r="4" spans="1:3" x14ac:dyDescent="0.25">
      <c r="A4" s="5" t="s">
        <v>13</v>
      </c>
      <c r="B4" s="6">
        <f>'Biaya Tenaga Kerja Langsung'!D5</f>
        <v>84615.384615384624</v>
      </c>
    </row>
    <row r="5" spans="1:3" x14ac:dyDescent="0.25">
      <c r="A5" s="5" t="s">
        <v>17</v>
      </c>
      <c r="B5" s="6">
        <f>'Biaya Overhead Pabrik'!I23</f>
        <v>233835.61643835617</v>
      </c>
    </row>
    <row r="6" spans="1:3" x14ac:dyDescent="0.25">
      <c r="A6" s="5" t="s">
        <v>34</v>
      </c>
      <c r="B6" s="6">
        <f>'Biaya Pengiriman'!H5</f>
        <v>28333.333333333336</v>
      </c>
    </row>
    <row r="7" spans="1:3" x14ac:dyDescent="0.25">
      <c r="A7" s="5" t="s">
        <v>8</v>
      </c>
      <c r="B7" s="6">
        <f>SUM(B3:B6)</f>
        <v>3562034.3343870742</v>
      </c>
    </row>
    <row r="8" spans="1:3" x14ac:dyDescent="0.25">
      <c r="A8" s="7" t="s">
        <v>62</v>
      </c>
      <c r="B8" s="7">
        <v>600</v>
      </c>
    </row>
    <row r="9" spans="1:3" x14ac:dyDescent="0.25">
      <c r="A9" s="7" t="s">
        <v>63</v>
      </c>
      <c r="B9" s="8">
        <f>B7/B8</f>
        <v>5936.7238906451239</v>
      </c>
      <c r="C9" s="2"/>
    </row>
    <row r="10" spans="1:3" x14ac:dyDescent="0.25">
      <c r="A10" s="9" t="s">
        <v>64</v>
      </c>
      <c r="B10" s="2">
        <f>B9*30%</f>
        <v>1781.017167193537</v>
      </c>
    </row>
    <row r="11" spans="1:3" x14ac:dyDescent="0.25">
      <c r="A11" s="11" t="s">
        <v>70</v>
      </c>
      <c r="B11" s="2">
        <f>SUM(B9:B10)</f>
        <v>7717.7410578386607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0DFBA-C0C8-41B7-8900-1ECAC3F09B28}">
  <dimension ref="A1:C10"/>
  <sheetViews>
    <sheetView tabSelected="1" workbookViewId="0">
      <selection activeCell="G14" sqref="G14"/>
    </sheetView>
  </sheetViews>
  <sheetFormatPr defaultRowHeight="15" x14ac:dyDescent="0.25"/>
  <cols>
    <col min="1" max="1" width="31" customWidth="1"/>
    <col min="2" max="2" width="31.5703125" customWidth="1"/>
    <col min="3" max="3" width="17.28515625" customWidth="1"/>
  </cols>
  <sheetData>
    <row r="1" spans="1:3" x14ac:dyDescent="0.25">
      <c r="B1" t="s">
        <v>74</v>
      </c>
      <c r="C1" t="s">
        <v>75</v>
      </c>
    </row>
    <row r="2" spans="1:3" x14ac:dyDescent="0.25">
      <c r="A2" s="5" t="s">
        <v>60</v>
      </c>
      <c r="B2" s="5" t="s">
        <v>2</v>
      </c>
      <c r="C2" s="5" t="s">
        <v>2</v>
      </c>
    </row>
    <row r="3" spans="1:3" x14ac:dyDescent="0.25">
      <c r="A3" s="5" t="s">
        <v>0</v>
      </c>
      <c r="B3" s="6">
        <f>'Baya Bahan Baku Langsung'!F12</f>
        <v>3215250</v>
      </c>
      <c r="C3" s="2">
        <f>B3</f>
        <v>3215250</v>
      </c>
    </row>
    <row r="4" spans="1:3" x14ac:dyDescent="0.25">
      <c r="A4" s="5" t="s">
        <v>13</v>
      </c>
      <c r="B4" s="6">
        <f>'Biaya Tenaga Kerja Langsung'!D5</f>
        <v>84615.384615384624</v>
      </c>
      <c r="C4" s="2">
        <f>B4</f>
        <v>84615.384615384624</v>
      </c>
    </row>
    <row r="5" spans="1:3" x14ac:dyDescent="0.25">
      <c r="A5" s="5" t="s">
        <v>17</v>
      </c>
      <c r="B5" s="6">
        <f>'Biaya Overhead Pabrik'!I23</f>
        <v>233835.61643835617</v>
      </c>
    </row>
    <row r="6" spans="1:3" x14ac:dyDescent="0.25">
      <c r="A6" s="5" t="s">
        <v>34</v>
      </c>
      <c r="B6" s="6">
        <f>'Biaya Pengiriman'!H5</f>
        <v>28333.333333333336</v>
      </c>
    </row>
    <row r="7" spans="1:3" x14ac:dyDescent="0.25">
      <c r="A7" s="5" t="s">
        <v>8</v>
      </c>
      <c r="B7" s="6">
        <f>SUM(B3:B6)</f>
        <v>3562034.3343870742</v>
      </c>
      <c r="C7" s="6">
        <f>SUM(C3:C6)</f>
        <v>3299865.3846153845</v>
      </c>
    </row>
    <row r="8" spans="1:3" x14ac:dyDescent="0.25">
      <c r="A8" s="7" t="s">
        <v>62</v>
      </c>
      <c r="B8" s="7">
        <v>600</v>
      </c>
      <c r="C8" s="7">
        <v>600</v>
      </c>
    </row>
    <row r="9" spans="1:3" x14ac:dyDescent="0.25">
      <c r="A9" s="7" t="s">
        <v>63</v>
      </c>
      <c r="B9" s="8">
        <f>B7/B8</f>
        <v>5936.7238906451239</v>
      </c>
      <c r="C9" s="8">
        <f>C7/C8</f>
        <v>5499.7756410256407</v>
      </c>
    </row>
    <row r="10" spans="1:3" x14ac:dyDescent="0.25">
      <c r="A10" s="11" t="s">
        <v>76</v>
      </c>
      <c r="B10" s="13">
        <f>B9-C9</f>
        <v>436.94824961948325</v>
      </c>
      <c r="C10" s="12"/>
    </row>
  </sheetData>
  <mergeCells count="1">
    <mergeCell ref="B10:C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9CEEE-E17B-4004-B1B7-E549C20D9D9D}">
  <dimension ref="A1:C8"/>
  <sheetViews>
    <sheetView workbookViewId="0">
      <selection activeCell="B2" sqref="B2:B8"/>
    </sheetView>
  </sheetViews>
  <sheetFormatPr defaultRowHeight="15" x14ac:dyDescent="0.25"/>
  <cols>
    <col min="1" max="1" width="27" customWidth="1"/>
    <col min="2" max="2" width="22.42578125" customWidth="1"/>
    <col min="3" max="3" width="10.5703125" bestFit="1" customWidth="1"/>
  </cols>
  <sheetData>
    <row r="1" spans="1:3" x14ac:dyDescent="0.25">
      <c r="A1" s="5" t="s">
        <v>60</v>
      </c>
      <c r="B1" s="5" t="s">
        <v>2</v>
      </c>
    </row>
    <row r="2" spans="1:3" x14ac:dyDescent="0.25">
      <c r="A2" s="5" t="s">
        <v>0</v>
      </c>
      <c r="B2" s="6">
        <v>3215250</v>
      </c>
    </row>
    <row r="3" spans="1:3" x14ac:dyDescent="0.25">
      <c r="A3" s="5" t="s">
        <v>13</v>
      </c>
      <c r="B3" s="6">
        <v>84615.384615384624</v>
      </c>
    </row>
    <row r="4" spans="1:3" x14ac:dyDescent="0.25">
      <c r="A4" s="5" t="s">
        <v>8</v>
      </c>
      <c r="B4" s="6">
        <f>SUM(B2:B3)</f>
        <v>3299865.3846153845</v>
      </c>
    </row>
    <row r="5" spans="1:3" x14ac:dyDescent="0.25">
      <c r="A5" s="7" t="s">
        <v>62</v>
      </c>
      <c r="B5" s="7">
        <v>600</v>
      </c>
    </row>
    <row r="6" spans="1:3" x14ac:dyDescent="0.25">
      <c r="A6" s="7" t="s">
        <v>63</v>
      </c>
      <c r="B6" s="8">
        <f>B4/B5</f>
        <v>5499.7756410256407</v>
      </c>
    </row>
    <row r="7" spans="1:3" x14ac:dyDescent="0.25">
      <c r="A7" s="11" t="s">
        <v>68</v>
      </c>
      <c r="B7" s="2">
        <v>7000</v>
      </c>
      <c r="C7" s="2"/>
    </row>
    <row r="8" spans="1:3" x14ac:dyDescent="0.25">
      <c r="A8" s="11" t="s">
        <v>69</v>
      </c>
      <c r="B8" s="2">
        <f>B7-B6</f>
        <v>1500.2243589743593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ADE04-F1BD-4C03-981B-2ADE7DAAF0B9}">
  <dimension ref="A2:C3"/>
  <sheetViews>
    <sheetView workbookViewId="0">
      <selection activeCell="A2" sqref="A2:C3"/>
    </sheetView>
  </sheetViews>
  <sheetFormatPr defaultRowHeight="15" x14ac:dyDescent="0.25"/>
  <cols>
    <col min="1" max="1" width="34.85546875" customWidth="1"/>
    <col min="2" max="2" width="21.28515625" customWidth="1"/>
  </cols>
  <sheetData>
    <row r="2" spans="1:3" x14ac:dyDescent="0.25">
      <c r="A2" t="s">
        <v>71</v>
      </c>
      <c r="B2" t="s">
        <v>72</v>
      </c>
      <c r="C2" t="s">
        <v>73</v>
      </c>
    </row>
    <row r="3" spans="1:3" x14ac:dyDescent="0.25">
      <c r="A3" s="2">
        <f>'HASIL PERHITUNGAN'!B11</f>
        <v>7717.7410578386607</v>
      </c>
      <c r="B3" s="2">
        <f>'HARGA JUAL YANG DITERAPKAN'!B7</f>
        <v>7000</v>
      </c>
      <c r="C3" s="2">
        <f>A3-B3</f>
        <v>717.74105783866071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Baya Bahan Baku Langsung</vt:lpstr>
      <vt:lpstr>Biaya Tenaga Kerja Langsung</vt:lpstr>
      <vt:lpstr>Biaya Overhead Pabrik</vt:lpstr>
      <vt:lpstr>Biaya Pengiriman</vt:lpstr>
      <vt:lpstr>HASIL PERHITUNGAN</vt:lpstr>
      <vt:lpstr>Sheet3</vt:lpstr>
      <vt:lpstr>HARGA JUAL YANG DITERAPKAN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I N D O W S</dc:creator>
  <cp:lastModifiedBy>W I N D O W S</cp:lastModifiedBy>
  <dcterms:created xsi:type="dcterms:W3CDTF">2023-08-29T06:06:02Z</dcterms:created>
  <dcterms:modified xsi:type="dcterms:W3CDTF">2023-09-04T07:50:45Z</dcterms:modified>
</cp:coreProperties>
</file>